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nhân viên" sheetId="1" r:id="rId4"/>
  </sheets>
  <definedNames/>
  <calcPr/>
  <extLst>
    <ext uri="GoogleSheetsCustomDataVersion2">
      <go:sheetsCustomData xmlns:go="http://customooxmlschemas.google.com/" r:id="rId5" roundtripDataChecksum="NHB9gyLVCb1dheg9gzBcV9aref69Bjsk+NlkcNz7wFI="/>
    </ext>
  </extLst>
</workbook>
</file>

<file path=xl/sharedStrings.xml><?xml version="1.0" encoding="utf-8"?>
<sst xmlns="http://schemas.openxmlformats.org/spreadsheetml/2006/main" count="44" uniqueCount="37">
  <si>
    <t xml:space="preserve">BẢNG QUẢN LÝ LƯƠNG </t>
  </si>
  <si>
    <t>STT</t>
  </si>
  <si>
    <t>HỌ VÀ TÊN</t>
  </si>
  <si>
    <t>CHỨC VỤ</t>
  </si>
  <si>
    <t>LƯƠNG CƠ BẢN</t>
  </si>
  <si>
    <t>NGÀY CÔNG THỰC TẾ</t>
  </si>
  <si>
    <t xml:space="preserve">LƯƠNG THỰC TẾ </t>
  </si>
  <si>
    <t>PHỤ CẤP</t>
  </si>
  <si>
    <t>TỔNG LƯƠNG</t>
  </si>
  <si>
    <t xml:space="preserve">CÁC KHOẢN TRỪ </t>
  </si>
  <si>
    <t>NHẬN</t>
  </si>
  <si>
    <t>PHỤ CẤP ĂN TRƯA</t>
  </si>
  <si>
    <t>PHỤ CẤP ĐIỆN THOẠI</t>
  </si>
  <si>
    <t>PHỤ CẤP TRÁCH NGHIỆM</t>
  </si>
  <si>
    <t>BHXH
(8%)</t>
  </si>
  <si>
    <t>BHYT
(1,5%)</t>
  </si>
  <si>
    <t>TỔNG</t>
  </si>
  <si>
    <t>BỘ PHẬN QUẢN LÝ</t>
  </si>
  <si>
    <t>Nguyễn Thị Vân A</t>
  </si>
  <si>
    <t>Giám Đốc</t>
  </si>
  <si>
    <t>Lê Ngọc H</t>
  </si>
  <si>
    <t>Phó Giám Đốc</t>
  </si>
  <si>
    <t>Nguyễn Văn C</t>
  </si>
  <si>
    <t>Trưởng Phòng</t>
  </si>
  <si>
    <t>Lý Thị B</t>
  </si>
  <si>
    <t>Phó phòng</t>
  </si>
  <si>
    <t>Trần Văn D</t>
  </si>
  <si>
    <t>Kế toán trưởng</t>
  </si>
  <si>
    <t>Nguyễn Văn B</t>
  </si>
  <si>
    <t>Trợ lý giám đốc</t>
  </si>
  <si>
    <t>BỘ PHẬN NHÂN SỰ</t>
  </si>
  <si>
    <t>Nguyễn Văn D</t>
  </si>
  <si>
    <t>Nhân viên</t>
  </si>
  <si>
    <t>Nguyễn Văn E</t>
  </si>
  <si>
    <t>Nguyễn Văn F</t>
  </si>
  <si>
    <t>Nguyễn N</t>
  </si>
  <si>
    <t>Nguyễn Văn 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</si>
</sst>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#,##0.0"/>
    <numFmt numFmtId="166" formatCode="_(* #,##0_);_(* \(#,##0\);_(* &quot;-&quot;_);_(@_)"/>
  </numFmts>
  <fonts count="8">
    <font>
      <sz val="10.0"/>
      <color rgb="FF000000"/>
      <name val="Calibri"/>
      <scheme val="minor"/>
    </font>
    <font>
      <b/>
      <sz val="16.0"/>
      <color rgb="FF6AA84F"/>
      <name val="Roboto"/>
    </font>
    <font>
      <sz val="8.0"/>
      <color theme="1"/>
      <name val="Roboto"/>
    </font>
    <font>
      <b/>
      <u/>
      <sz val="8.0"/>
      <color rgb="FFFF9900"/>
      <name val="Roboto"/>
    </font>
    <font>
      <b/>
      <sz val="8.0"/>
      <color theme="1"/>
      <name val="Roboto"/>
    </font>
    <font/>
    <font>
      <b/>
      <sz val="13.0"/>
      <color theme="1"/>
      <name val="Roboto"/>
    </font>
    <font>
      <b/>
      <sz val="9.0"/>
      <color theme="1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center" wrapText="0"/>
    </xf>
    <xf borderId="0" fillId="0" fontId="2" numFmtId="165" xfId="0" applyAlignment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0" fillId="2" fontId="4" numFmtId="164" xfId="0" applyAlignment="1" applyFill="1" applyFont="1" applyNumberFormat="1">
      <alignment horizontal="center" shrinkToFit="0" vertical="center" wrapText="0"/>
    </xf>
    <xf borderId="0" fillId="2" fontId="4" numFmtId="0" xfId="0" applyAlignment="1" applyFont="1">
      <alignment horizontal="center" shrinkToFit="0" vertical="center" wrapText="0"/>
    </xf>
    <xf borderId="0" fillId="2" fontId="4" numFmtId="0" xfId="0" applyAlignment="1" applyFont="1">
      <alignment horizontal="left" shrinkToFit="0" vertical="center" wrapText="0"/>
    </xf>
    <xf borderId="0" fillId="0" fontId="4" numFmtId="164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166" xfId="0" applyAlignment="1" applyFont="1" applyNumberFormat="1">
      <alignment horizontal="center" shrinkToFit="0" vertical="center" wrapText="0"/>
    </xf>
    <xf borderId="0" fillId="0" fontId="2" numFmtId="164" xfId="0" applyAlignment="1" applyFont="1" applyNumberFormat="1">
      <alignment shrinkToFit="0" vertical="center" wrapText="0"/>
    </xf>
    <xf borderId="0" fillId="0" fontId="4" numFmtId="164" xfId="0" applyAlignment="1" applyFont="1" applyNumberFormat="1">
      <alignment horizontal="center" shrinkToFit="0" vertical="center" wrapText="0"/>
    </xf>
    <xf borderId="1" fillId="3" fontId="4" numFmtId="0" xfId="0" applyAlignment="1" applyBorder="1" applyFill="1" applyFont="1">
      <alignment horizontal="center" shrinkToFit="0" vertical="center" wrapText="1"/>
    </xf>
    <xf borderId="1" fillId="3" fontId="4" numFmtId="164" xfId="0" applyAlignment="1" applyBorder="1" applyFont="1" applyNumberFormat="1">
      <alignment horizontal="center" shrinkToFit="0" vertical="center" wrapText="1"/>
    </xf>
    <xf borderId="1" fillId="3" fontId="4" numFmtId="165" xfId="0" applyAlignment="1" applyBorder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3" fontId="4" numFmtId="164" xfId="0" applyAlignment="1" applyBorder="1" applyFont="1" applyNumberFormat="1">
      <alignment horizontal="center" shrinkToFit="0" vertical="center" wrapText="0"/>
    </xf>
    <xf borderId="0" fillId="4" fontId="4" numFmtId="0" xfId="0" applyAlignment="1" applyFill="1" applyFont="1">
      <alignment horizontal="center" shrinkToFit="0" vertical="center" wrapText="0"/>
    </xf>
    <xf borderId="5" fillId="0" fontId="5" numFmtId="0" xfId="0" applyBorder="1" applyFont="1"/>
    <xf borderId="6" fillId="3" fontId="4" numFmtId="164" xfId="0" applyAlignment="1" applyBorder="1" applyFont="1" applyNumberFormat="1">
      <alignment horizontal="center" shrinkToFit="0" vertical="center" wrapText="1"/>
    </xf>
    <xf borderId="6" fillId="5" fontId="2" numFmtId="0" xfId="0" applyAlignment="1" applyBorder="1" applyFill="1" applyFont="1">
      <alignment shrinkToFit="0" vertical="bottom" wrapText="0"/>
    </xf>
    <xf borderId="6" fillId="5" fontId="4" numFmtId="0" xfId="0" applyAlignment="1" applyBorder="1" applyFont="1">
      <alignment horizontal="left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6" fillId="5" fontId="4" numFmtId="164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horizontal="left" readingOrder="0" shrinkToFit="0" vertical="center" wrapText="1"/>
    </xf>
    <xf borderId="6" fillId="0" fontId="2" numFmtId="164" xfId="0" applyAlignment="1" applyBorder="1" applyFont="1" applyNumberFormat="1">
      <alignment shrinkToFit="0" vertical="center" wrapText="0"/>
    </xf>
    <xf borderId="6" fillId="0" fontId="2" numFmtId="164" xfId="0" applyAlignment="1" applyBorder="1" applyFont="1" applyNumberFormat="1">
      <alignment horizontal="center" shrinkToFit="0" vertical="center" wrapText="0"/>
    </xf>
    <xf borderId="6" fillId="6" fontId="4" numFmtId="164" xfId="0" applyAlignment="1" applyBorder="1" applyFill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left" readingOrder="0" shrinkToFit="0" vertical="center" wrapText="0"/>
    </xf>
    <xf borderId="6" fillId="6" fontId="2" numFmtId="164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left" shrinkToFit="0" vertical="center" wrapText="0"/>
    </xf>
    <xf borderId="6" fillId="0" fontId="2" numFmtId="0" xfId="0" applyAlignment="1" applyBorder="1" applyFont="1">
      <alignment shrinkToFit="0" vertical="bottom" wrapText="0"/>
    </xf>
    <xf borderId="6" fillId="5" fontId="4" numFmtId="0" xfId="0" applyAlignment="1" applyBorder="1" applyFont="1">
      <alignment horizontal="center" shrinkToFit="0" vertical="center" wrapText="0"/>
    </xf>
    <xf borderId="6" fillId="5" fontId="4" numFmtId="0" xfId="0" applyAlignment="1" applyBorder="1" applyFont="1">
      <alignment horizontal="left" shrinkToFit="0" vertical="center" wrapText="0"/>
    </xf>
    <xf borderId="6" fillId="5" fontId="4" numFmtId="164" xfId="0" applyAlignment="1" applyBorder="1" applyFont="1" applyNumberFormat="1">
      <alignment shrinkToFit="0" vertical="center" wrapText="0"/>
    </xf>
    <xf borderId="0" fillId="4" fontId="4" numFmtId="164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bottom" wrapText="0"/>
    </xf>
    <xf borderId="6" fillId="4" fontId="2" numFmtId="0" xfId="0" applyAlignment="1" applyBorder="1" applyFont="1">
      <alignment horizontal="center" shrinkToFit="0" vertical="center" wrapText="0"/>
    </xf>
    <xf borderId="6" fillId="4" fontId="2" numFmtId="0" xfId="0" applyAlignment="1" applyBorder="1" applyFont="1">
      <alignment horizontal="left" shrinkToFit="0" vertical="center" wrapText="0"/>
    </xf>
    <xf borderId="6" fillId="4" fontId="2" numFmtId="164" xfId="0" applyAlignment="1" applyBorder="1" applyFont="1" applyNumberFormat="1">
      <alignment horizontal="center" shrinkToFit="0" vertical="center" wrapText="0"/>
    </xf>
    <xf borderId="0" fillId="4" fontId="4" numFmtId="164" xfId="0" applyAlignment="1" applyFont="1" applyNumberFormat="1">
      <alignment horizontal="center" shrinkToFit="0" vertical="center" wrapText="0"/>
    </xf>
    <xf borderId="7" fillId="6" fontId="2" numFmtId="0" xfId="0" applyAlignment="1" applyBorder="1" applyFont="1">
      <alignment shrinkToFit="0" vertical="bottom" wrapText="0"/>
    </xf>
    <xf borderId="8" fillId="6" fontId="2" numFmtId="0" xfId="0" applyAlignment="1" applyBorder="1" applyFont="1">
      <alignment shrinkToFit="0" vertical="bottom" wrapText="0"/>
    </xf>
    <xf borderId="2" fillId="3" fontId="6" numFmtId="0" xfId="0" applyAlignment="1" applyBorder="1" applyFont="1">
      <alignment horizontal="center" shrinkToFit="0" vertical="center" wrapText="0"/>
    </xf>
    <xf borderId="6" fillId="3" fontId="2" numFmtId="3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22.43"/>
    <col customWidth="1" min="3" max="3" width="14.57"/>
    <col customWidth="1" min="4" max="4" width="13.57"/>
    <col customWidth="1" min="5" max="5" width="12.29"/>
    <col customWidth="1" min="6" max="6" width="13.57"/>
    <col customWidth="1" min="7" max="9" width="12.43"/>
    <col customWidth="1" min="10" max="10" width="12.57"/>
    <col customWidth="1" min="11" max="11" width="8.86"/>
    <col customWidth="1" min="12" max="12" width="7.86"/>
    <col customWidth="1" min="13" max="13" width="9.0"/>
    <col customWidth="1" min="14" max="14" width="13.29"/>
    <col customWidth="1" min="15" max="15" width="9.57"/>
    <col customWidth="1" min="16" max="35" width="9.14"/>
  </cols>
  <sheetData>
    <row r="1" ht="22.5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ht="30.75" customHeight="1">
      <c r="A2" s="3"/>
      <c r="D2" s="4"/>
      <c r="E2" s="5"/>
      <c r="F2" s="6"/>
      <c r="G2" s="7">
        <v>1.0</v>
      </c>
      <c r="H2" s="6"/>
      <c r="I2" s="8">
        <v>2025.0</v>
      </c>
      <c r="K2" s="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ht="30.0" customHeight="1">
      <c r="A3" s="10"/>
      <c r="B3" s="5"/>
      <c r="C3" s="11"/>
      <c r="D3" s="12"/>
      <c r="E3" s="13"/>
      <c r="F3" s="13"/>
      <c r="G3" s="14"/>
      <c r="H3" s="14"/>
      <c r="I3" s="14"/>
      <c r="J3" s="14"/>
      <c r="K3" s="13"/>
      <c r="L3" s="13"/>
      <c r="M3" s="13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ht="21.0" customHeight="1">
      <c r="A4" s="15" t="s">
        <v>1</v>
      </c>
      <c r="B4" s="15" t="s">
        <v>2</v>
      </c>
      <c r="C4" s="15" t="s">
        <v>3</v>
      </c>
      <c r="D4" s="16" t="s">
        <v>4</v>
      </c>
      <c r="E4" s="17" t="s">
        <v>5</v>
      </c>
      <c r="F4" s="17" t="s">
        <v>6</v>
      </c>
      <c r="G4" s="18" t="s">
        <v>7</v>
      </c>
      <c r="H4" s="19"/>
      <c r="I4" s="20"/>
      <c r="J4" s="16" t="s">
        <v>8</v>
      </c>
      <c r="K4" s="21" t="s">
        <v>9</v>
      </c>
      <c r="L4" s="19"/>
      <c r="M4" s="20"/>
      <c r="N4" s="16" t="s">
        <v>10</v>
      </c>
      <c r="O4" s="2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ht="25.5" customHeight="1">
      <c r="A5" s="23"/>
      <c r="B5" s="23"/>
      <c r="C5" s="23"/>
      <c r="D5" s="23"/>
      <c r="E5" s="23"/>
      <c r="F5" s="23"/>
      <c r="G5" s="24" t="s">
        <v>11</v>
      </c>
      <c r="H5" s="24" t="s">
        <v>12</v>
      </c>
      <c r="I5" s="24" t="s">
        <v>13</v>
      </c>
      <c r="J5" s="23"/>
      <c r="K5" s="24" t="s">
        <v>14</v>
      </c>
      <c r="L5" s="24" t="s">
        <v>15</v>
      </c>
      <c r="M5" s="24" t="s">
        <v>16</v>
      </c>
      <c r="N5" s="2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21.0" customHeight="1">
      <c r="A6" s="25"/>
      <c r="B6" s="26" t="s">
        <v>17</v>
      </c>
      <c r="C6" s="27"/>
      <c r="D6" s="28">
        <f t="shared" ref="D6:N6" si="1">SUM(D7:D13)</f>
        <v>0</v>
      </c>
      <c r="E6" s="28">
        <f t="shared" si="1"/>
        <v>0</v>
      </c>
      <c r="F6" s="28">
        <f t="shared" si="1"/>
        <v>0</v>
      </c>
      <c r="G6" s="28">
        <f t="shared" si="1"/>
        <v>0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8">
        <f t="shared" si="1"/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ht="21.0" customHeight="1">
      <c r="A7" s="29">
        <v>1.0</v>
      </c>
      <c r="B7" s="30" t="s">
        <v>18</v>
      </c>
      <c r="C7" s="29" t="s">
        <v>19</v>
      </c>
      <c r="D7" s="31"/>
      <c r="E7" s="29"/>
      <c r="F7" s="32">
        <f t="shared" ref="F7:F13" si="2">ROUND((D7/25)*E7,-3)</f>
        <v>0</v>
      </c>
      <c r="G7" s="31"/>
      <c r="H7" s="31"/>
      <c r="I7" s="31"/>
      <c r="J7" s="31">
        <f t="shared" ref="J7:J13" si="3">ROUND(F7+H7+I7,0)</f>
        <v>0</v>
      </c>
      <c r="K7" s="31"/>
      <c r="L7" s="31"/>
      <c r="M7" s="33">
        <f t="shared" ref="M7:M9" si="4">K7+L7</f>
        <v>0</v>
      </c>
      <c r="N7" s="31">
        <f t="shared" ref="N7:N13" si="5">J7-M7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ht="21.0" customHeight="1">
      <c r="A8" s="29">
        <v>2.0</v>
      </c>
      <c r="B8" s="34" t="s">
        <v>20</v>
      </c>
      <c r="C8" s="29" t="s">
        <v>21</v>
      </c>
      <c r="D8" s="31"/>
      <c r="E8" s="29"/>
      <c r="F8" s="32">
        <f t="shared" si="2"/>
        <v>0</v>
      </c>
      <c r="G8" s="31"/>
      <c r="H8" s="31"/>
      <c r="I8" s="31"/>
      <c r="J8" s="31">
        <f t="shared" si="3"/>
        <v>0</v>
      </c>
      <c r="K8" s="31"/>
      <c r="L8" s="31"/>
      <c r="M8" s="33">
        <f t="shared" si="4"/>
        <v>0</v>
      </c>
      <c r="N8" s="31">
        <f t="shared" si="5"/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ht="21.0" customHeight="1">
      <c r="A9" s="29">
        <v>3.0</v>
      </c>
      <c r="B9" s="34" t="s">
        <v>22</v>
      </c>
      <c r="C9" s="29" t="s">
        <v>23</v>
      </c>
      <c r="D9" s="31"/>
      <c r="E9" s="29"/>
      <c r="F9" s="32">
        <f t="shared" si="2"/>
        <v>0</v>
      </c>
      <c r="G9" s="31"/>
      <c r="H9" s="31"/>
      <c r="I9" s="31"/>
      <c r="J9" s="31">
        <f t="shared" si="3"/>
        <v>0</v>
      </c>
      <c r="K9" s="31">
        <f>D9*8%</f>
        <v>0</v>
      </c>
      <c r="L9" s="31">
        <f>D9*1.5%</f>
        <v>0</v>
      </c>
      <c r="M9" s="35">
        <f t="shared" si="4"/>
        <v>0</v>
      </c>
      <c r="N9" s="31">
        <f t="shared" si="5"/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ht="21.0" customHeight="1">
      <c r="A10" s="29">
        <v>4.0</v>
      </c>
      <c r="B10" s="34" t="s">
        <v>24</v>
      </c>
      <c r="C10" s="29" t="s">
        <v>25</v>
      </c>
      <c r="D10" s="31"/>
      <c r="E10" s="29"/>
      <c r="F10" s="32">
        <f t="shared" si="2"/>
        <v>0</v>
      </c>
      <c r="G10" s="31"/>
      <c r="H10" s="31"/>
      <c r="I10" s="31"/>
      <c r="J10" s="31">
        <f t="shared" si="3"/>
        <v>0</v>
      </c>
      <c r="K10" s="31"/>
      <c r="L10" s="31"/>
      <c r="M10" s="35"/>
      <c r="N10" s="31">
        <f t="shared" si="5"/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ht="21.0" customHeight="1">
      <c r="A11" s="29">
        <v>5.0</v>
      </c>
      <c r="B11" s="34" t="s">
        <v>26</v>
      </c>
      <c r="C11" s="29" t="s">
        <v>27</v>
      </c>
      <c r="D11" s="31"/>
      <c r="E11" s="29"/>
      <c r="F11" s="32">
        <f t="shared" si="2"/>
        <v>0</v>
      </c>
      <c r="G11" s="31"/>
      <c r="H11" s="31"/>
      <c r="I11" s="31"/>
      <c r="J11" s="31">
        <f t="shared" si="3"/>
        <v>0</v>
      </c>
      <c r="K11" s="31"/>
      <c r="L11" s="31"/>
      <c r="M11" s="35"/>
      <c r="N11" s="31">
        <f t="shared" si="5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ht="21.0" customHeight="1">
      <c r="A12" s="29">
        <v>6.0</v>
      </c>
      <c r="B12" s="36" t="s">
        <v>28</v>
      </c>
      <c r="C12" s="29" t="s">
        <v>27</v>
      </c>
      <c r="D12" s="31"/>
      <c r="E12" s="29"/>
      <c r="F12" s="32">
        <f t="shared" si="2"/>
        <v>0</v>
      </c>
      <c r="G12" s="31"/>
      <c r="H12" s="31"/>
      <c r="I12" s="31"/>
      <c r="J12" s="31">
        <f t="shared" si="3"/>
        <v>0</v>
      </c>
      <c r="K12" s="31">
        <f t="shared" ref="K12:K13" si="6">D12*8%</f>
        <v>0</v>
      </c>
      <c r="L12" s="31">
        <f t="shared" ref="L12:L13" si="7">D12*1.5%</f>
        <v>0</v>
      </c>
      <c r="M12" s="35">
        <f t="shared" ref="M12:M13" si="8">K12+L12</f>
        <v>0</v>
      </c>
      <c r="N12" s="31">
        <f t="shared" si="5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ht="21.0" customHeight="1">
      <c r="A13" s="29">
        <v>7.0</v>
      </c>
      <c r="B13" s="36" t="s">
        <v>22</v>
      </c>
      <c r="C13" s="29" t="s">
        <v>29</v>
      </c>
      <c r="D13" s="32"/>
      <c r="E13" s="29"/>
      <c r="F13" s="32">
        <f t="shared" si="2"/>
        <v>0</v>
      </c>
      <c r="G13" s="37"/>
      <c r="H13" s="31"/>
      <c r="I13" s="37"/>
      <c r="J13" s="31">
        <f t="shared" si="3"/>
        <v>0</v>
      </c>
      <c r="K13" s="31">
        <f t="shared" si="6"/>
        <v>0</v>
      </c>
      <c r="L13" s="31">
        <f t="shared" si="7"/>
        <v>0</v>
      </c>
      <c r="M13" s="35">
        <f t="shared" si="8"/>
        <v>0</v>
      </c>
      <c r="N13" s="31">
        <f t="shared" si="5"/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ht="21.0" customHeight="1">
      <c r="A14" s="38"/>
      <c r="B14" s="39" t="s">
        <v>30</v>
      </c>
      <c r="C14" s="38"/>
      <c r="D14" s="40">
        <f t="shared" ref="D14:N14" si="9">SUM(D15:D19)</f>
        <v>0</v>
      </c>
      <c r="E14" s="40">
        <f t="shared" si="9"/>
        <v>0</v>
      </c>
      <c r="F14" s="40">
        <f t="shared" si="9"/>
        <v>0</v>
      </c>
      <c r="G14" s="40">
        <f t="shared" si="9"/>
        <v>0</v>
      </c>
      <c r="H14" s="40">
        <f t="shared" si="9"/>
        <v>0</v>
      </c>
      <c r="I14" s="40">
        <f t="shared" si="9"/>
        <v>0</v>
      </c>
      <c r="J14" s="40">
        <f t="shared" si="9"/>
        <v>0</v>
      </c>
      <c r="K14" s="40">
        <f t="shared" si="9"/>
        <v>0</v>
      </c>
      <c r="L14" s="40">
        <f t="shared" si="9"/>
        <v>0</v>
      </c>
      <c r="M14" s="40">
        <f t="shared" si="9"/>
        <v>0</v>
      </c>
      <c r="N14" s="40">
        <f t="shared" si="9"/>
        <v>0</v>
      </c>
      <c r="O14" s="41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ht="21.0" customHeight="1">
      <c r="A15" s="29">
        <v>1.0</v>
      </c>
      <c r="B15" s="36" t="s">
        <v>31</v>
      </c>
      <c r="C15" s="29" t="s">
        <v>32</v>
      </c>
      <c r="D15" s="31"/>
      <c r="E15" s="29"/>
      <c r="F15" s="32">
        <f t="shared" ref="F15:F19" si="10">ROUND(D15/25*E15,-3)</f>
        <v>0</v>
      </c>
      <c r="G15" s="31"/>
      <c r="H15" s="31"/>
      <c r="I15" s="31"/>
      <c r="J15" s="31">
        <f t="shared" ref="J15:J19" si="11">ROUND(F15+G15+I15,0)</f>
        <v>0</v>
      </c>
      <c r="K15" s="31">
        <f t="shared" ref="K15:K19" si="12">D15*8%</f>
        <v>0</v>
      </c>
      <c r="L15" s="31">
        <f t="shared" ref="L15:L19" si="13">D15*1.5%</f>
        <v>0</v>
      </c>
      <c r="M15" s="31">
        <f t="shared" ref="M15:M19" si="14">K15+L15</f>
        <v>0</v>
      </c>
      <c r="N15" s="31">
        <f t="shared" ref="N15:N19" si="15">J15-M15</f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ht="21.0" customHeight="1">
      <c r="A16" s="29">
        <v>2.0</v>
      </c>
      <c r="B16" s="36" t="s">
        <v>33</v>
      </c>
      <c r="C16" s="29" t="s">
        <v>32</v>
      </c>
      <c r="D16" s="31"/>
      <c r="E16" s="29"/>
      <c r="F16" s="32">
        <f t="shared" si="10"/>
        <v>0</v>
      </c>
      <c r="G16" s="31"/>
      <c r="H16" s="31"/>
      <c r="I16" s="31"/>
      <c r="J16" s="31">
        <f t="shared" si="11"/>
        <v>0</v>
      </c>
      <c r="K16" s="31">
        <f t="shared" si="12"/>
        <v>0</v>
      </c>
      <c r="L16" s="31">
        <f t="shared" si="13"/>
        <v>0</v>
      </c>
      <c r="M16" s="31">
        <f t="shared" si="14"/>
        <v>0</v>
      </c>
      <c r="N16" s="31">
        <f t="shared" si="15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ht="18.0" customHeight="1">
      <c r="A17" s="43">
        <v>3.0</v>
      </c>
      <c r="B17" s="44" t="s">
        <v>34</v>
      </c>
      <c r="C17" s="43" t="s">
        <v>32</v>
      </c>
      <c r="D17" s="31"/>
      <c r="E17" s="29"/>
      <c r="F17" s="32">
        <f t="shared" si="10"/>
        <v>0</v>
      </c>
      <c r="G17" s="31"/>
      <c r="H17" s="45"/>
      <c r="I17" s="45"/>
      <c r="J17" s="31">
        <f t="shared" si="11"/>
        <v>0</v>
      </c>
      <c r="K17" s="31">
        <f t="shared" si="12"/>
        <v>0</v>
      </c>
      <c r="L17" s="31">
        <f t="shared" si="13"/>
        <v>0</v>
      </c>
      <c r="M17" s="31">
        <f t="shared" si="14"/>
        <v>0</v>
      </c>
      <c r="N17" s="31">
        <f t="shared" si="15"/>
        <v>0</v>
      </c>
      <c r="O17" s="46"/>
      <c r="P17" s="4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ht="16.5" customHeight="1">
      <c r="A18" s="29">
        <v>4.0</v>
      </c>
      <c r="B18" s="36" t="s">
        <v>35</v>
      </c>
      <c r="C18" s="43" t="s">
        <v>32</v>
      </c>
      <c r="D18" s="31"/>
      <c r="E18" s="29"/>
      <c r="F18" s="32">
        <f t="shared" si="10"/>
        <v>0</v>
      </c>
      <c r="G18" s="32"/>
      <c r="H18" s="32"/>
      <c r="I18" s="32"/>
      <c r="J18" s="31">
        <f t="shared" si="11"/>
        <v>0</v>
      </c>
      <c r="K18" s="31">
        <f t="shared" si="12"/>
        <v>0</v>
      </c>
      <c r="L18" s="31">
        <f t="shared" si="13"/>
        <v>0</v>
      </c>
      <c r="M18" s="31">
        <f t="shared" si="14"/>
        <v>0</v>
      </c>
      <c r="N18" s="31">
        <f t="shared" si="15"/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ht="16.5" customHeight="1">
      <c r="A19" s="29">
        <v>5.0</v>
      </c>
      <c r="B19" s="36" t="s">
        <v>36</v>
      </c>
      <c r="C19" s="43" t="s">
        <v>32</v>
      </c>
      <c r="D19" s="31"/>
      <c r="E19" s="29"/>
      <c r="F19" s="32">
        <f t="shared" si="10"/>
        <v>0</v>
      </c>
      <c r="G19" s="32"/>
      <c r="H19" s="32"/>
      <c r="I19" s="32"/>
      <c r="J19" s="31">
        <f t="shared" si="11"/>
        <v>0</v>
      </c>
      <c r="K19" s="31">
        <f t="shared" si="12"/>
        <v>0</v>
      </c>
      <c r="L19" s="31">
        <f t="shared" si="13"/>
        <v>0</v>
      </c>
      <c r="M19" s="31">
        <f t="shared" si="14"/>
        <v>0</v>
      </c>
      <c r="N19" s="31">
        <f t="shared" si="15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ht="31.5" customHeight="1">
      <c r="A20" s="49" t="s">
        <v>16</v>
      </c>
      <c r="B20" s="19"/>
      <c r="C20" s="20"/>
      <c r="D20" s="50">
        <f t="shared" ref="D20:N20" si="16">SUM(D6,D14)</f>
        <v>0</v>
      </c>
      <c r="E20" s="50">
        <f t="shared" si="16"/>
        <v>0</v>
      </c>
      <c r="F20" s="50">
        <f t="shared" si="16"/>
        <v>0</v>
      </c>
      <c r="G20" s="50">
        <f t="shared" si="16"/>
        <v>0</v>
      </c>
      <c r="H20" s="50">
        <f t="shared" si="16"/>
        <v>0</v>
      </c>
      <c r="I20" s="50">
        <f t="shared" si="16"/>
        <v>0</v>
      </c>
      <c r="J20" s="50">
        <f t="shared" si="16"/>
        <v>0</v>
      </c>
      <c r="K20" s="50">
        <f t="shared" si="16"/>
        <v>0</v>
      </c>
      <c r="L20" s="50">
        <f t="shared" si="16"/>
        <v>0</v>
      </c>
      <c r="M20" s="50">
        <f t="shared" si="16"/>
        <v>0</v>
      </c>
      <c r="N20" s="50">
        <f t="shared" si="16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ht="42.0" customHeight="1">
      <c r="A21" s="5"/>
      <c r="B21" s="5"/>
      <c r="C21" s="11"/>
      <c r="D21" s="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ht="15.0" customHeight="1">
      <c r="A22" s="5"/>
      <c r="B22" s="51"/>
      <c r="C22" s="5"/>
      <c r="D22" s="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ht="31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ht="31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ht="31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ht="31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ht="31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ht="31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ht="31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ht="31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ht="31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ht="31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ht="31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ht="31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ht="31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ht="31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ht="31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ht="31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ht="31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ht="31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ht="31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ht="31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ht="31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ht="31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ht="31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ht="31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ht="31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ht="31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ht="31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ht="31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ht="31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ht="31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ht="31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ht="31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ht="31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ht="31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ht="31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ht="31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ht="31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ht="31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ht="31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ht="31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ht="31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ht="31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ht="31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ht="31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ht="31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ht="31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ht="31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ht="31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ht="31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ht="31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ht="31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ht="31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ht="31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ht="31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ht="31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ht="31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ht="31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ht="31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ht="31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ht="31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ht="31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ht="31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ht="31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ht="31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ht="31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ht="31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ht="31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ht="31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ht="31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ht="31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ht="31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ht="31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ht="31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ht="31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ht="31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ht="31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ht="31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ht="31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ht="31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ht="31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ht="31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ht="31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ht="31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ht="31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ht="31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ht="31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ht="31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ht="31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ht="31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ht="31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ht="31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ht="31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ht="31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ht="31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ht="31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ht="31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ht="31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ht="31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ht="31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ht="31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ht="31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ht="31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ht="31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ht="31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ht="31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ht="31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ht="31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ht="31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ht="31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ht="31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ht="31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ht="31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ht="31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ht="31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ht="31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ht="31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ht="31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ht="31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ht="31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ht="31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ht="31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ht="31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ht="31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ht="31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ht="31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ht="31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ht="31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ht="31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ht="31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ht="31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ht="31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ht="31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ht="31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ht="31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ht="31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ht="31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ht="31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ht="31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ht="31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ht="31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ht="31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ht="31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ht="31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ht="31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ht="31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ht="31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ht="31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ht="31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ht="31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ht="31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ht="31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ht="31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ht="31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ht="31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ht="31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ht="31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ht="31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ht="31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ht="31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ht="31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ht="31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ht="31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ht="31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ht="31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ht="31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ht="31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ht="31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ht="31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ht="31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ht="31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ht="31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ht="31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ht="31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ht="31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ht="31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ht="31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ht="31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ht="31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ht="31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ht="31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ht="31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ht="31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ht="31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ht="31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ht="31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ht="31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ht="31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ht="31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ht="31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ht="31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ht="31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ht="31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ht="31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ht="31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ht="31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ht="31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ht="31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ht="31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ht="31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ht="31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ht="31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ht="31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ht="31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ht="31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ht="31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ht="31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ht="31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ht="31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ht="31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ht="31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ht="31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ht="31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ht="31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ht="31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ht="31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ht="31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ht="31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ht="31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ht="31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ht="31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ht="31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ht="31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ht="31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ht="31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ht="31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ht="31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ht="31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ht="31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ht="31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ht="31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ht="31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ht="31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ht="31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ht="31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ht="31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ht="31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ht="31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ht="31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ht="31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ht="31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ht="31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ht="31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ht="31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ht="31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ht="31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ht="31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ht="31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31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ht="31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ht="31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ht="31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ht="31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ht="31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ht="31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ht="31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ht="31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ht="31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ht="31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ht="31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ht="31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ht="31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ht="31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ht="31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ht="31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ht="31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ht="31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ht="31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ht="31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ht="31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ht="31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ht="31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ht="31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ht="31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ht="31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ht="31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ht="31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ht="31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ht="31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ht="31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ht="31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ht="31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ht="31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ht="31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ht="31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ht="31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ht="31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ht="31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ht="31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ht="31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ht="31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ht="31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ht="31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ht="31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ht="31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ht="31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ht="31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ht="31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ht="31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ht="31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ht="31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ht="31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ht="31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ht="31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ht="31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ht="31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ht="31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ht="31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ht="31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ht="31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ht="31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ht="31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ht="31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ht="31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ht="31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ht="31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ht="31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ht="31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ht="31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ht="31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ht="31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ht="31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ht="31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ht="31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ht="31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ht="31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ht="31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ht="31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ht="31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ht="31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ht="31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ht="31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ht="31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ht="31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ht="31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ht="31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ht="31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ht="31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ht="31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ht="31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ht="31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ht="31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ht="31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ht="31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ht="31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ht="31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ht="31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ht="31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ht="31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ht="31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ht="31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ht="31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ht="31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ht="31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ht="31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ht="31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ht="31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ht="31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ht="31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ht="31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ht="31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ht="31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ht="31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ht="31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ht="31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ht="31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ht="31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ht="31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ht="31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ht="31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ht="31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ht="31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ht="31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ht="31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ht="31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ht="31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ht="31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ht="31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ht="31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ht="31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ht="31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ht="31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ht="31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ht="31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ht="31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ht="31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ht="31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ht="31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ht="31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ht="31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ht="31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ht="31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ht="31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ht="31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ht="31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ht="31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ht="31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ht="31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ht="31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ht="31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ht="31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ht="31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ht="31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ht="31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ht="31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ht="31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ht="31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ht="31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ht="31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ht="31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ht="31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ht="31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ht="31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ht="31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ht="31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ht="31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ht="31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ht="31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ht="31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ht="31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ht="31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ht="31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ht="31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ht="31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ht="31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ht="31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ht="31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ht="31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ht="31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ht="31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ht="31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ht="31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ht="31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ht="31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ht="31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ht="31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ht="31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ht="31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ht="31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ht="31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ht="31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ht="31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ht="31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ht="31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ht="31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ht="31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ht="31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ht="31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ht="31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ht="31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ht="31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ht="31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ht="31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ht="31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ht="31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ht="31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ht="31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ht="31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ht="31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ht="31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ht="31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ht="31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ht="31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ht="31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ht="31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ht="31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ht="31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ht="31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ht="31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ht="31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ht="31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ht="31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ht="31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ht="31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ht="31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ht="31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ht="31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ht="31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ht="31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ht="31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ht="31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ht="31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ht="31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ht="31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ht="31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ht="31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ht="31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ht="31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ht="31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ht="31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ht="31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ht="31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ht="31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ht="31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ht="31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ht="31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ht="31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ht="31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ht="31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ht="31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ht="31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ht="31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ht="31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ht="31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ht="31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ht="31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ht="31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ht="31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ht="31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ht="31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ht="31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ht="31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ht="31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ht="31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ht="31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ht="31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ht="31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ht="31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ht="31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ht="31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ht="31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ht="31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ht="31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ht="31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ht="31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ht="31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ht="31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ht="31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ht="31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ht="31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ht="31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ht="31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ht="31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ht="31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ht="31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ht="31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ht="31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ht="31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ht="31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ht="31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ht="31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ht="31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ht="31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ht="31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ht="31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ht="31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ht="31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ht="31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ht="31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ht="31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ht="31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ht="31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ht="31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ht="31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ht="31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ht="31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ht="31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ht="31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ht="31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ht="31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ht="31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ht="31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ht="31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ht="31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ht="31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ht="31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ht="31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ht="31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ht="31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ht="31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ht="31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ht="31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ht="31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ht="31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ht="31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ht="31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ht="31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ht="31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ht="31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ht="31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ht="31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ht="31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ht="31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ht="31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ht="31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ht="31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ht="31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ht="31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ht="31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ht="31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ht="31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ht="31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ht="31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ht="31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ht="31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ht="31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ht="31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ht="31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ht="31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ht="31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ht="31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ht="31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ht="31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ht="31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ht="31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ht="31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ht="31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ht="31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ht="31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ht="31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ht="31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ht="31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ht="31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ht="31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ht="31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ht="31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ht="31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ht="31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ht="31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ht="31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ht="31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ht="31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ht="31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ht="31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ht="31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ht="31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ht="31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ht="31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ht="31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ht="31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ht="31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ht="31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ht="31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ht="31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ht="31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ht="31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ht="31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ht="31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ht="31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ht="31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ht="31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ht="31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ht="31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ht="31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ht="31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ht="31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ht="31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ht="31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ht="31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ht="31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ht="31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ht="31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ht="31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ht="31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ht="31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ht="31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ht="31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ht="31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ht="31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ht="31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ht="31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ht="31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ht="31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ht="31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ht="31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ht="31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ht="31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ht="31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ht="31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ht="31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ht="31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ht="31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ht="31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ht="31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ht="31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ht="31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ht="31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ht="31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ht="31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ht="31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ht="31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ht="31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ht="31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ht="31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ht="31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ht="31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ht="31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ht="31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ht="31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ht="31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ht="31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ht="31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ht="31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ht="31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ht="31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ht="31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ht="31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ht="31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ht="31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ht="31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ht="31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ht="31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ht="31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ht="31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ht="31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ht="31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ht="31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ht="31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ht="31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ht="31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ht="31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ht="31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ht="31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ht="31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ht="31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ht="31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ht="31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ht="31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ht="31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ht="31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ht="31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ht="31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ht="31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ht="31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ht="31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ht="31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ht="31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ht="31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ht="31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ht="31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ht="31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ht="31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ht="31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ht="31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ht="31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ht="31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ht="31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ht="31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ht="31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ht="31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ht="31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ht="31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ht="31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ht="31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ht="31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ht="31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ht="31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ht="31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ht="31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ht="31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ht="31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ht="31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ht="31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ht="31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ht="31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ht="31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ht="31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ht="31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ht="31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ht="31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ht="31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ht="31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ht="31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ht="31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ht="31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ht="31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ht="31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ht="31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ht="31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ht="31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ht="31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ht="31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ht="31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ht="31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ht="31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ht="31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ht="31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ht="31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ht="31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ht="31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ht="31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ht="31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ht="31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ht="31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ht="31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ht="31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ht="31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ht="31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ht="31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ht="31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ht="31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ht="31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ht="31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ht="31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ht="31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ht="31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ht="31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ht="31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ht="31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ht="31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ht="31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ht="31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ht="31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ht="31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ht="31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ht="31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ht="31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ht="31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ht="31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ht="31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ht="31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ht="31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ht="31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ht="31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ht="31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ht="31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ht="31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ht="31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ht="31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ht="31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ht="31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ht="31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ht="31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ht="31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ht="31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ht="31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ht="31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ht="31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ht="31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ht="31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ht="31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ht="31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ht="31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ht="31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ht="31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ht="31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ht="31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ht="31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ht="31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ht="31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ht="31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ht="31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ht="31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ht="31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ht="31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ht="31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ht="31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ht="31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ht="31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ht="31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ht="31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ht="31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ht="31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ht="31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ht="31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ht="31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ht="31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ht="31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ht="31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ht="31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ht="31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ht="31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ht="31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ht="31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ht="31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ht="31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ht="31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ht="31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ht="31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ht="31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ht="31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ht="31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ht="31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ht="31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ht="31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ht="31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ht="31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ht="31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ht="31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ht="31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ht="31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ht="31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ht="31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ht="31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ht="31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ht="31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ht="31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ht="31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ht="31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ht="31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ht="31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ht="31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ht="31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ht="31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ht="31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ht="31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ht="31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ht="31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ht="31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ht="31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ht="31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ht="31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ht="31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ht="31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ht="31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ht="31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ht="31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ht="31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ht="31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ht="31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ht="31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ht="31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ht="31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ht="31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ht="31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ht="31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ht="31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ht="31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ht="31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ht="31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ht="31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ht="31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ht="31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ht="31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ht="31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ht="31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ht="31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ht="31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ht="31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ht="31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ht="31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ht="31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ht="31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ht="31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ht="31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ht="31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ht="31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ht="31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ht="31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ht="31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ht="31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ht="31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ht="31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ht="31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ht="31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ht="31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ht="31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ht="31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ht="31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ht="31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ht="31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ht="31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ht="31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ht="31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ht="31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ht="31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ht="31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ht="31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ht="31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ht="31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ht="31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ht="31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ht="31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ht="31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ht="31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ht="31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ht="31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ht="31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ht="31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</sheetData>
  <mergeCells count="14">
    <mergeCell ref="F4:F5"/>
    <mergeCell ref="G4:I4"/>
    <mergeCell ref="A20:C20"/>
    <mergeCell ref="J4:J5"/>
    <mergeCell ref="K4:M4"/>
    <mergeCell ref="O5:O6"/>
    <mergeCell ref="A1:O1"/>
    <mergeCell ref="A2:C2"/>
    <mergeCell ref="A4:A5"/>
    <mergeCell ref="B4:B5"/>
    <mergeCell ref="C4:C5"/>
    <mergeCell ref="D4:D5"/>
    <mergeCell ref="E4:E5"/>
    <mergeCell ref="N4:N5"/>
  </mergeCells>
  <dataValidations>
    <dataValidation type="list" allowBlank="1" showInputMessage="1" showErrorMessage="1" prompt="Nhấp và nhập một giá trị từ danh sách các mục" sqref="I2">
      <formula1>"2023,2024,2025"</formula1>
    </dataValidation>
    <dataValidation type="list" allowBlank="1" showInputMessage="1" showErrorMessage="1" prompt="Nhấp và nhập một giá trị từ danh sách các mục" sqref="G2">
      <formula1>"1,2,3,4,5,6,7,8,9,10,11,12"</formula1>
    </dataValidation>
  </dataValidations>
  <printOptions/>
  <pageMargins bottom="0.75" footer="0.0" header="0.0" left="0.7" right="0.7" top="0.75"/>
  <pageSetup paperSize="1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2011-10-29T04:26:49Z</dcterms:created>
  <dc:creator>Smart</dc:creator>
</cp:coreProperties>
</file>